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020" activeTab="1"/>
  </bookViews>
  <sheets>
    <sheet name="Sheet1" sheetId="1" r:id="rId1"/>
    <sheet name="Ring Games" sheetId="2" r:id="rId2"/>
    <sheet name="Ring Game Summary" sheetId="3" r:id="rId3"/>
  </sheets>
  <definedNames/>
  <calcPr fullCalcOnLoad="1"/>
</workbook>
</file>

<file path=xl/sharedStrings.xml><?xml version="1.0" encoding="utf-8"?>
<sst xmlns="http://schemas.openxmlformats.org/spreadsheetml/2006/main" count="43" uniqueCount="33">
  <si>
    <t>Date</t>
  </si>
  <si>
    <t>Year</t>
  </si>
  <si>
    <t>Location</t>
  </si>
  <si>
    <t>Game</t>
  </si>
  <si>
    <t>Result</t>
  </si>
  <si>
    <t>Structure</t>
  </si>
  <si>
    <t>Time</t>
  </si>
  <si>
    <t>Bet Size</t>
  </si>
  <si>
    <t>Notes</t>
  </si>
  <si>
    <t>Total Sessions</t>
  </si>
  <si>
    <t>Bet Result</t>
  </si>
  <si>
    <t>Average Time</t>
  </si>
  <si>
    <t>Dollars/hr</t>
  </si>
  <si>
    <t>Total Hours</t>
  </si>
  <si>
    <t>Hourly SD</t>
  </si>
  <si>
    <t>ResSqT</t>
  </si>
  <si>
    <t>SumResSq/T</t>
  </si>
  <si>
    <t>DollarSq/T</t>
  </si>
  <si>
    <t>BetSq/T</t>
  </si>
  <si>
    <t>Summary Statistics</t>
  </si>
  <si>
    <t>Weitzman/Malmuth MLE:</t>
  </si>
  <si>
    <t>Bellagio</t>
  </si>
  <si>
    <t>In Dollars</t>
  </si>
  <si>
    <t>In Bets</t>
  </si>
  <si>
    <t>Standard Error</t>
  </si>
  <si>
    <t>Bets/hr</t>
  </si>
  <si>
    <t>Total Result</t>
  </si>
  <si>
    <t>SSE</t>
  </si>
  <si>
    <t>Mirage</t>
  </si>
  <si>
    <t>Binion's</t>
  </si>
  <si>
    <t>Hold'em</t>
  </si>
  <si>
    <t>7Stud</t>
  </si>
  <si>
    <t>5Stud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</si>
</sst>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General_)"/>
    <numFmt numFmtId="166" formatCode="0_);[Red]\(0\)"/>
    <numFmt numFmtId="167" formatCode="0.0\ &quot;hrs&quot;"/>
    <numFmt numFmtId="168" formatCode="0.0"/>
  </numFmts>
  <fonts count="6">
    <font>
      <sz val="10"/>
      <name val="Arial"/>
      <family val="0"/>
    </font>
    <font>
      <sz val="9"/>
      <name val="Arial"/>
      <family val="2"/>
    </font>
    <font>
      <b/>
      <sz val="10"/>
      <name val="Arial"/>
      <family val="2"/>
    </font>
    <font>
      <b/>
      <u val="single"/>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66" fontId="1" fillId="0" borderId="0" xfId="0" applyNumberFormat="1" applyFont="1" applyBorder="1" applyAlignment="1" applyProtection="1">
      <alignment/>
      <protection/>
    </xf>
    <xf numFmtId="49" fontId="0" fillId="0" borderId="0" xfId="0" applyNumberFormat="1" applyAlignment="1">
      <alignment/>
    </xf>
    <xf numFmtId="0" fontId="2" fillId="0" borderId="1" xfId="0" applyFont="1" applyBorder="1" applyAlignment="1">
      <alignment/>
    </xf>
    <xf numFmtId="0" fontId="0" fillId="0" borderId="1" xfId="0" applyBorder="1" applyAlignment="1">
      <alignment/>
    </xf>
    <xf numFmtId="0" fontId="2" fillId="0" borderId="0" xfId="0" applyFont="1" applyAlignment="1">
      <alignment/>
    </xf>
    <xf numFmtId="2" fontId="0" fillId="0" borderId="0" xfId="0" applyNumberFormat="1" applyAlignment="1">
      <alignment/>
    </xf>
    <xf numFmtId="0" fontId="3" fillId="0" borderId="0" xfId="0" applyFont="1" applyAlignment="1">
      <alignment/>
    </xf>
    <xf numFmtId="0" fontId="2" fillId="0" borderId="0" xfId="0" applyFont="1" applyAlignment="1">
      <alignment horizontal="right"/>
    </xf>
    <xf numFmtId="0" fontId="0" fillId="0" borderId="0" xfId="0" applyFont="1" applyAlignment="1">
      <alignment/>
    </xf>
    <xf numFmtId="167" fontId="0" fillId="0" borderId="0" xfId="0" applyNumberFormat="1" applyAlignment="1">
      <alignment horizontal="right"/>
    </xf>
    <xf numFmtId="14"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7</xdr:row>
      <xdr:rowOff>57150</xdr:rowOff>
    </xdr:from>
    <xdr:to>
      <xdr:col>10</xdr:col>
      <xdr:colOff>342900</xdr:colOff>
      <xdr:row>27</xdr:row>
      <xdr:rowOff>57150</xdr:rowOff>
    </xdr:to>
    <xdr:sp>
      <xdr:nvSpPr>
        <xdr:cNvPr id="1" name="Rectangle 1"/>
        <xdr:cNvSpPr>
          <a:spLocks/>
        </xdr:cNvSpPr>
      </xdr:nvSpPr>
      <xdr:spPr>
        <a:xfrm>
          <a:off x="1704975" y="1190625"/>
          <a:ext cx="4733925" cy="3238500"/>
        </a:xfrm>
        <a:prstGeom prst="rect">
          <a:avLst/>
        </a:prstGeom>
        <a:solidFill>
          <a:srgbClr val="FFFFFF"/>
        </a:solidFill>
        <a:ln w="9525" cmpd="sng">
          <a:solidFill>
            <a:srgbClr val="000000"/>
          </a:solidFill>
          <a:headEnd type="none"/>
          <a:tailEnd type="none"/>
        </a:ln>
      </xdr:spPr>
      <xdr:txBody>
        <a:bodyPr vertOverflow="clip" wrap="square" lIns="182880" tIns="182880" rIns="182880" bIns="182880"/>
        <a:p>
          <a:pPr algn="l">
            <a:defRPr/>
          </a:pPr>
          <a:r>
            <a:rPr lang="en-US" cap="none" sz="1000" b="0" i="0" u="none" baseline="0">
              <a:latin typeface="Arial"/>
              <a:ea typeface="Arial"/>
              <a:cs typeface="Arial"/>
            </a:rPr>
            <a:t>Hi.  This simple spreadsheet may (or may not) help you calculate some simple statistics on your poker records.  This is release 1.0, so it's still very primitive, and I don't suggest that you use it unmodified for all of your poker record-keeping needs.  But it does provide a working implementation of some useful descriptive statistics, and might be useful for that reason.
Send comments and suggestions to dan@kimberg.com.  I will probably be fast to reply, slow to act.
I've produced this spreadsheet in part to give a little to the poker community, and in part to help support/promote my book, "Serious Poker."  If you're so inclined, stop by my book page at http://www.kimberg.com/seriouspoker/
Enjoy!  And look forward to release 1.1, it will of course be vastly improved.
dan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15</xdr:row>
      <xdr:rowOff>152400</xdr:rowOff>
    </xdr:from>
    <xdr:to>
      <xdr:col>9</xdr:col>
      <xdr:colOff>933450</xdr:colOff>
      <xdr:row>33</xdr:row>
      <xdr:rowOff>142875</xdr:rowOff>
    </xdr:to>
    <xdr:sp>
      <xdr:nvSpPr>
        <xdr:cNvPr id="1" name="Rectangle 1"/>
        <xdr:cNvSpPr>
          <a:spLocks/>
        </xdr:cNvSpPr>
      </xdr:nvSpPr>
      <xdr:spPr>
        <a:xfrm>
          <a:off x="762000" y="2581275"/>
          <a:ext cx="6105525" cy="2905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How to use this spreadsheet</a:t>
          </a:r>
          <a:r>
            <a:rPr lang="en-US" cap="none" sz="1000" b="0" i="0" u="none" baseline="0">
              <a:latin typeface="Arial"/>
              <a:ea typeface="Arial"/>
              <a:cs typeface="Arial"/>
            </a:rPr>
            <a:t>
This spreadsheet may help you calculate some descriptive statistics about your poker results.  It's not very polished right now, but it does a few useful things, and as far as I know it seems to do them close to correctly.  The first thing you need to do is enter some data.  The three columns you really need to fill in are </a:t>
          </a:r>
          <a:r>
            <a:rPr lang="en-US" cap="none" sz="1000" b="1" i="0" u="none" baseline="0">
              <a:latin typeface="Arial"/>
              <a:ea typeface="Arial"/>
              <a:cs typeface="Arial"/>
            </a:rPr>
            <a:t>Result</a:t>
          </a:r>
          <a:r>
            <a:rPr lang="en-US" cap="none" sz="1000" b="0" i="0" u="none" baseline="0">
              <a:latin typeface="Arial"/>
              <a:ea typeface="Arial"/>
              <a:cs typeface="Arial"/>
            </a:rPr>
            <a:t>, </a:t>
          </a:r>
          <a:r>
            <a:rPr lang="en-US" cap="none" sz="1000" b="1" i="0" u="none" baseline="0">
              <a:latin typeface="Arial"/>
              <a:ea typeface="Arial"/>
              <a:cs typeface="Arial"/>
            </a:rPr>
            <a:t>Time,</a:t>
          </a:r>
          <a:r>
            <a:rPr lang="en-US" cap="none" sz="1000" b="0" i="0" u="none" baseline="0">
              <a:latin typeface="Arial"/>
              <a:ea typeface="Arial"/>
              <a:cs typeface="Arial"/>
            </a:rPr>
            <a:t> and </a:t>
          </a:r>
          <a:r>
            <a:rPr lang="en-US" cap="none" sz="1000" b="1" i="0" u="none" baseline="0">
              <a:latin typeface="Arial"/>
              <a:ea typeface="Arial"/>
              <a:cs typeface="Arial"/>
            </a:rPr>
            <a:t>Bet Size</a:t>
          </a:r>
          <a:r>
            <a:rPr lang="en-US" cap="none" sz="1000" b="0" i="0" u="none" baseline="0">
              <a:latin typeface="Arial"/>
              <a:ea typeface="Arial"/>
              <a:cs typeface="Arial"/>
            </a:rPr>
            <a:t>.  The next three columns should get filled in correctly if you cut and paste the equations from the sample rows (you can use "fill down" or CTRL-D to do this easily).  Then flip over to the "Ring Game Summary" worksheet, and see what you can learn.  Don't forget to delete the sample rows.
Unfortunately, there's no easy way right now to operate on subsets of the data (e.g., just hold'em, or just 10-20 games).  If you want to do that, you just have to cut out the irrelevant rows.  Spreadsheets do provide useful features for that sort of thing, so I hope to make that a lot easier in an upcoming revision.
Note that although my goal is eventually to provide a nice spreadsheet for all your poker-related record-keeping, this is a far cry from that.  It's just a useful little tool for getting some summary information.  I'm planning to migrate over a lot of the stuff from my main spreadsheet, but right now it's too idiosyncratic to help anyone but me (e.g., it only calculates summaries for the years I've been playing and the games I play).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57150</xdr:rowOff>
    </xdr:from>
    <xdr:to>
      <xdr:col>2</xdr:col>
      <xdr:colOff>885825</xdr:colOff>
      <xdr:row>6</xdr:row>
      <xdr:rowOff>123825</xdr:rowOff>
    </xdr:to>
    <xdr:sp>
      <xdr:nvSpPr>
        <xdr:cNvPr id="1" name="Rectangle 1"/>
        <xdr:cNvSpPr>
          <a:spLocks/>
        </xdr:cNvSpPr>
      </xdr:nvSpPr>
      <xdr:spPr>
        <a:xfrm>
          <a:off x="323850" y="219075"/>
          <a:ext cx="1743075" cy="876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This page contains descriptive statistics calculated from the ring game results.</a:t>
          </a:r>
        </a:p>
      </xdr:txBody>
    </xdr:sp>
    <xdr:clientData/>
  </xdr:twoCellAnchor>
  <xdr:twoCellAnchor>
    <xdr:from>
      <xdr:col>1</xdr:col>
      <xdr:colOff>161925</xdr:colOff>
      <xdr:row>11</xdr:row>
      <xdr:rowOff>104775</xdr:rowOff>
    </xdr:from>
    <xdr:to>
      <xdr:col>3</xdr:col>
      <xdr:colOff>114300</xdr:colOff>
      <xdr:row>15</xdr:row>
      <xdr:rowOff>57150</xdr:rowOff>
    </xdr:to>
    <xdr:sp>
      <xdr:nvSpPr>
        <xdr:cNvPr id="2" name="Rectangle 2"/>
        <xdr:cNvSpPr>
          <a:spLocks/>
        </xdr:cNvSpPr>
      </xdr:nvSpPr>
      <xdr:spPr>
        <a:xfrm>
          <a:off x="752475" y="1885950"/>
          <a:ext cx="1743075"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If you have hourly mesurements, use this section:</a:t>
          </a:r>
        </a:p>
      </xdr:txBody>
    </xdr:sp>
    <xdr:clientData/>
  </xdr:twoCellAnchor>
  <xdr:twoCellAnchor>
    <xdr:from>
      <xdr:col>1</xdr:col>
      <xdr:colOff>152400</xdr:colOff>
      <xdr:row>18</xdr:row>
      <xdr:rowOff>19050</xdr:rowOff>
    </xdr:from>
    <xdr:to>
      <xdr:col>3</xdr:col>
      <xdr:colOff>104775</xdr:colOff>
      <xdr:row>21</xdr:row>
      <xdr:rowOff>133350</xdr:rowOff>
    </xdr:to>
    <xdr:sp>
      <xdr:nvSpPr>
        <xdr:cNvPr id="3" name="Rectangle 3"/>
        <xdr:cNvSpPr>
          <a:spLocks/>
        </xdr:cNvSpPr>
      </xdr:nvSpPr>
      <xdr:spPr>
        <a:xfrm>
          <a:off x="742950" y="2933700"/>
          <a:ext cx="1743075"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If you have session mesurements, use this section:</a:t>
          </a:r>
        </a:p>
      </xdr:txBody>
    </xdr:sp>
    <xdr:clientData/>
  </xdr:twoCellAnchor>
  <xdr:twoCellAnchor>
    <xdr:from>
      <xdr:col>2</xdr:col>
      <xdr:colOff>57150</xdr:colOff>
      <xdr:row>23</xdr:row>
      <xdr:rowOff>57150</xdr:rowOff>
    </xdr:from>
    <xdr:to>
      <xdr:col>10</xdr:col>
      <xdr:colOff>247650</xdr:colOff>
      <xdr:row>36</xdr:row>
      <xdr:rowOff>142875</xdr:rowOff>
    </xdr:to>
    <xdr:sp>
      <xdr:nvSpPr>
        <xdr:cNvPr id="4" name="Rectangle 4"/>
        <xdr:cNvSpPr>
          <a:spLocks/>
        </xdr:cNvSpPr>
      </xdr:nvSpPr>
      <xdr:spPr>
        <a:xfrm>
          <a:off x="1238250" y="3781425"/>
          <a:ext cx="7058025" cy="2190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Descriptive Statistics</a:t>
          </a:r>
          <a:r>
            <a:rPr lang="en-US" cap="none" sz="1000" b="0" i="0" u="none" baseline="0">
              <a:latin typeface="Arial"/>
              <a:ea typeface="Arial"/>
              <a:cs typeface="Arial"/>
            </a:rPr>
            <a:t>
This page provides some descriptive statistics about the ring game results on the first worksheet, based on the assumption that your results are all drawn from the same normal distribution.  On the left are results in dollars, on the right are results in bets.  Note that you can be a dollar winner and a bet loser, or vice versa, if you've played at different limits.  If you have hourly records, you can use the top section to get your standard deviation.  If you have session records, the bottom section calculates the Weitzman-Malmuth Maximum Likelihood Estimator of your standard deviation.  The standard error reported is the standard error of your earning rate.
"SSE" is my shorthand for a number used internally in the calculations, you can ignore it.
As far as I know, there are no errors in this spreadsheet.  But I have been known to make errors without knowing it in the past.  So this spreadsheet is for entertainment only!  But please let me know (by email to dan@kimberg.com) if you find any errors, or if you'd like anything useful added.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M28" sqref="M28"/>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L4"/>
  <sheetViews>
    <sheetView tabSelected="1" workbookViewId="0" topLeftCell="A1">
      <selection activeCell="D11" sqref="D11"/>
    </sheetView>
  </sheetViews>
  <sheetFormatPr defaultColWidth="9.140625" defaultRowHeight="12.75"/>
  <cols>
    <col min="1" max="1" width="13.00390625" style="0" customWidth="1"/>
    <col min="2" max="2" width="8.8515625" style="0" customWidth="1"/>
    <col min="3" max="3" width="12.421875" style="0" customWidth="1"/>
    <col min="4" max="8" width="8.8515625" style="0" customWidth="1"/>
    <col min="9" max="9" width="10.421875" style="0" customWidth="1"/>
    <col min="10" max="10" width="18.140625" style="0" customWidth="1"/>
    <col min="11" max="11" width="18.28125" style="0" customWidth="1"/>
    <col min="12" max="12" width="23.421875" style="0" customWidth="1"/>
    <col min="13" max="13" width="8.8515625" style="0" customWidth="1"/>
    <col min="14" max="14" width="17.8515625" style="0" customWidth="1"/>
    <col min="15" max="16384" width="8.8515625" style="0" customWidth="1"/>
  </cols>
  <sheetData>
    <row r="1" spans="1:12" s="4" customFormat="1" ht="12.75">
      <c r="A1" s="3" t="s">
        <v>0</v>
      </c>
      <c r="B1" s="3" t="s">
        <v>1</v>
      </c>
      <c r="C1" s="3" t="s">
        <v>2</v>
      </c>
      <c r="D1" s="3" t="s">
        <v>3</v>
      </c>
      <c r="E1" s="3" t="s">
        <v>4</v>
      </c>
      <c r="F1" s="3" t="s">
        <v>5</v>
      </c>
      <c r="G1" s="3" t="s">
        <v>6</v>
      </c>
      <c r="H1" s="3" t="s">
        <v>7</v>
      </c>
      <c r="I1" s="3" t="s">
        <v>10</v>
      </c>
      <c r="J1" s="3" t="s">
        <v>17</v>
      </c>
      <c r="K1" s="3" t="s">
        <v>18</v>
      </c>
      <c r="L1" s="3" t="s">
        <v>8</v>
      </c>
    </row>
    <row r="2" spans="1:11" ht="12.75">
      <c r="A2" s="11">
        <v>36161</v>
      </c>
      <c r="B2">
        <f>YEAR(A2)</f>
        <v>1999</v>
      </c>
      <c r="C2" t="s">
        <v>28</v>
      </c>
      <c r="D2" t="s">
        <v>30</v>
      </c>
      <c r="E2" s="1">
        <v>1</v>
      </c>
      <c r="G2" s="10">
        <v>3</v>
      </c>
      <c r="H2">
        <v>10</v>
      </c>
      <c r="I2" s="6">
        <f>E2/H2</f>
        <v>0.1</v>
      </c>
      <c r="J2" s="6">
        <f>(E2^2)/G2</f>
        <v>0.3333333333333333</v>
      </c>
      <c r="K2" s="6">
        <f>(I2^2)/G2</f>
        <v>0.003333333333333334</v>
      </c>
    </row>
    <row r="3" spans="1:11" ht="12.75">
      <c r="A3" s="11">
        <v>36526</v>
      </c>
      <c r="B3">
        <f>YEAR(A3)</f>
        <v>2000</v>
      </c>
      <c r="C3" t="s">
        <v>21</v>
      </c>
      <c r="D3" t="s">
        <v>31</v>
      </c>
      <c r="E3" s="1">
        <v>2</v>
      </c>
      <c r="G3" s="10">
        <v>2</v>
      </c>
      <c r="H3">
        <v>10</v>
      </c>
      <c r="I3" s="6">
        <f>E3/H3</f>
        <v>0.2</v>
      </c>
      <c r="J3" s="6">
        <f>(E3^2)/G3</f>
        <v>2</v>
      </c>
      <c r="K3" s="6">
        <f>(I3^2)/G3</f>
        <v>0.020000000000000004</v>
      </c>
    </row>
    <row r="4" spans="1:11" ht="12.75">
      <c r="A4" s="11">
        <v>36892</v>
      </c>
      <c r="B4">
        <f>YEAR(A4)</f>
        <v>2001</v>
      </c>
      <c r="C4" t="s">
        <v>29</v>
      </c>
      <c r="D4" t="s">
        <v>32</v>
      </c>
      <c r="E4" s="1">
        <v>3</v>
      </c>
      <c r="G4" s="10">
        <v>1</v>
      </c>
      <c r="H4">
        <v>10</v>
      </c>
      <c r="I4" s="6">
        <f>E4/H4</f>
        <v>0.3</v>
      </c>
      <c r="J4" s="6">
        <f>(E4^2)/G4</f>
        <v>9</v>
      </c>
      <c r="K4" s="6">
        <f>(I4^2)/G4</f>
        <v>0.09</v>
      </c>
    </row>
  </sheetData>
  <printOptions/>
  <pageMargins left="0.75" right="0.75" top="1" bottom="1" header="0.5"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B4:I35"/>
  <sheetViews>
    <sheetView workbookViewId="0" topLeftCell="A1">
      <selection activeCell="F38" sqref="F38"/>
    </sheetView>
  </sheetViews>
  <sheetFormatPr defaultColWidth="9.140625" defaultRowHeight="12.75"/>
  <cols>
    <col min="1" max="2" width="8.8515625" style="0" customWidth="1"/>
    <col min="3" max="3" width="18.00390625" style="0" customWidth="1"/>
    <col min="4" max="4" width="5.7109375" style="0" customWidth="1"/>
    <col min="5" max="5" width="21.28125" style="0" customWidth="1"/>
    <col min="6" max="6" width="15.28125" style="0" customWidth="1"/>
    <col min="7" max="7" width="8.8515625" style="0" customWidth="1"/>
    <col min="8" max="8" width="20.421875" style="0" customWidth="1"/>
    <col min="9" max="11" width="6.7109375" style="0" customWidth="1"/>
    <col min="12" max="12" width="10.28125" style="0" customWidth="1"/>
    <col min="13" max="16384" width="8.8515625" style="0" customWidth="1"/>
  </cols>
  <sheetData>
    <row r="4" ht="12.75">
      <c r="B4" s="7"/>
    </row>
    <row r="5" ht="12.75">
      <c r="E5" s="5" t="s">
        <v>19</v>
      </c>
    </row>
    <row r="6" spans="5:6" ht="12.75">
      <c r="E6" t="s">
        <v>9</v>
      </c>
      <c r="F6">
        <f>COUNT('Ring Games'!E:E)</f>
        <v>3</v>
      </c>
    </row>
    <row r="7" spans="5:6" ht="12.75">
      <c r="E7" t="s">
        <v>13</v>
      </c>
      <c r="F7">
        <f>SUM('Ring Games'!G:G)</f>
        <v>6</v>
      </c>
    </row>
    <row r="8" spans="5:6" ht="12.75">
      <c r="E8" t="s">
        <v>11</v>
      </c>
      <c r="F8">
        <f>SUM('Ring Games'!G:G)/COUNT('Ring Games'!E:E)</f>
        <v>2</v>
      </c>
    </row>
    <row r="11" spans="3:8" ht="12.75">
      <c r="C11" s="8"/>
      <c r="E11" s="5" t="s">
        <v>22</v>
      </c>
      <c r="H11" s="5" t="s">
        <v>23</v>
      </c>
    </row>
    <row r="12" spans="5:9" ht="12.75">
      <c r="E12" t="s">
        <v>26</v>
      </c>
      <c r="F12" s="5">
        <f>SUM('Ring Games'!E:E)</f>
        <v>6</v>
      </c>
      <c r="H12" t="s">
        <v>26</v>
      </c>
      <c r="I12">
        <f>SUM('Ring Games'!I:I)</f>
        <v>0.6000000000000001</v>
      </c>
    </row>
    <row r="13" spans="5:9" ht="12.75">
      <c r="E13" t="s">
        <v>12</v>
      </c>
      <c r="F13">
        <f>F12/F7</f>
        <v>1</v>
      </c>
      <c r="H13" t="s">
        <v>25</v>
      </c>
      <c r="I13">
        <f>I12/F7</f>
        <v>0.10000000000000002</v>
      </c>
    </row>
    <row r="14" spans="5:9" ht="12.75">
      <c r="E14" t="s">
        <v>27</v>
      </c>
      <c r="F14">
        <f>DEVSQ('Ring Games'!E:E)</f>
        <v>2</v>
      </c>
      <c r="H14" t="s">
        <v>27</v>
      </c>
      <c r="I14">
        <f>DEVSQ('Ring Games'!I:I)</f>
        <v>0.019999999999999997</v>
      </c>
    </row>
    <row r="15" spans="5:9" ht="12.75">
      <c r="E15" t="s">
        <v>14</v>
      </c>
      <c r="F15" s="9">
        <f>SQRT(F14/(F7-1))</f>
        <v>0.6324555320336759</v>
      </c>
      <c r="G15" s="9"/>
      <c r="H15" s="9" t="s">
        <v>14</v>
      </c>
      <c r="I15" s="9">
        <f>SQRT(I14/(F7-1))</f>
        <v>0.06324555320336758</v>
      </c>
    </row>
    <row r="16" spans="5:9" ht="12.75">
      <c r="E16" t="s">
        <v>24</v>
      </c>
      <c r="F16" s="9">
        <f>F15/SQRT(F7)</f>
        <v>0.25819888974716115</v>
      </c>
      <c r="G16" s="9"/>
      <c r="H16" s="9" t="s">
        <v>24</v>
      </c>
      <c r="I16" s="9">
        <f>I15/SQRT(F7)</f>
        <v>0.025819888974716113</v>
      </c>
    </row>
    <row r="17" spans="6:9" ht="12.75">
      <c r="F17" s="9"/>
      <c r="G17" s="9"/>
      <c r="H17" s="9"/>
      <c r="I17" s="9"/>
    </row>
    <row r="18" spans="6:9" ht="12.75">
      <c r="F18" s="9"/>
      <c r="G18" s="9"/>
      <c r="H18" s="9"/>
      <c r="I18" s="9"/>
    </row>
    <row r="19" spans="5:9" ht="12.75">
      <c r="E19" t="s">
        <v>16</v>
      </c>
      <c r="F19" s="9">
        <f>SUM('Ring Games'!J:J)</f>
        <v>11.333333333333334</v>
      </c>
      <c r="G19" s="9"/>
      <c r="H19" s="9" t="s">
        <v>16</v>
      </c>
      <c r="I19" s="9">
        <f>SUM('Ring Games'!K:K)</f>
        <v>0.11333333333333334</v>
      </c>
    </row>
    <row r="20" spans="5:9" ht="12.75">
      <c r="E20" t="s">
        <v>15</v>
      </c>
      <c r="F20" s="9">
        <f>(F13^2)*F7</f>
        <v>6</v>
      </c>
      <c r="G20" s="9"/>
      <c r="H20" s="9" t="s">
        <v>15</v>
      </c>
      <c r="I20" s="9">
        <f>(I13^2)*F7</f>
        <v>0.060000000000000026</v>
      </c>
    </row>
    <row r="21" spans="5:9" ht="12.75">
      <c r="E21" t="s">
        <v>14</v>
      </c>
      <c r="F21" s="9">
        <f>SQRT((F19-F20)/F6)</f>
        <v>1.3333333333333335</v>
      </c>
      <c r="G21" s="9"/>
      <c r="H21" s="9" t="s">
        <v>14</v>
      </c>
      <c r="I21" s="9">
        <f>SQRT((I19-I20)/F6)</f>
        <v>0.1333333333333333</v>
      </c>
    </row>
    <row r="22" spans="3:9" ht="12.75">
      <c r="C22" s="8" t="s">
        <v>20</v>
      </c>
      <c r="E22" t="s">
        <v>24</v>
      </c>
      <c r="F22">
        <f>F21/SQRT(F7)</f>
        <v>0.5443310539518175</v>
      </c>
      <c r="H22" t="s">
        <v>24</v>
      </c>
      <c r="I22">
        <f>I21/SQRT(F7)</f>
        <v>0.05443310539518173</v>
      </c>
    </row>
    <row r="30" ht="12.75">
      <c r="D30" s="2"/>
    </row>
    <row r="35" ht="12.75">
      <c r="C35" s="6"/>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Dan Kimberg</cp:lastModifiedBy>
  <dcterms:created xsi:type="dcterms:W3CDTF">1996-10-14T23:33:28Z</dcterms:created>
  <dcterms:modified xsi:type="dcterms:W3CDTF">2001-07-02T00:47:06Z</dcterms:modified>
  <cp:category/>
  <cp:version/>
  <cp:contentType/>
  <cp:contentStatus/>
</cp:coreProperties>
</file>